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<sst xmlns="http://schemas.openxmlformats.org/spreadsheetml/2006/main" count="832" uniqueCount="68">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</sst>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39" customWidth="1"/>
    <col min="11" max="11" width="9.375" style="0" customWidth="1"/>
    <col min="12" max="12" width="9.875" style="139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39" customWidth="1"/>
    <col min="11" max="11" width="9.375" style="0" customWidth="1"/>
    <col min="12" max="12" width="9.875" style="139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>
        <v>12829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22674.450000000015</v>
      </c>
      <c r="AF7" s="54"/>
      <c r="AG7" s="40"/>
    </row>
    <row r="8" spans="1:55" ht="18" customHeight="1">
      <c r="A8" s="47" t="s">
        <v>30</v>
      </c>
      <c r="B8" s="33">
        <f>SUM(E8:AB8)</f>
        <v>76495.30000000002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>
        <v>4354.6</v>
      </c>
      <c r="K8" s="138">
        <v>3193.4</v>
      </c>
      <c r="L8" s="142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122379.77000000008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171789.34549</v>
      </c>
      <c r="C9" s="104">
        <f aca="true" t="shared" si="0" ref="C9:AD9">C10+C15+C24+C33+C47+C52+C54+C61+C62+C71+C72+C88+C76+C81+C83+C82+C69+C89+C90+C91+C70+C40+C92</f>
        <v>104340.64999999998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6228</v>
      </c>
      <c r="K9" s="68">
        <f t="shared" si="0"/>
        <v>13418.9</v>
      </c>
      <c r="L9" s="143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83811.8</v>
      </c>
      <c r="AG9" s="69">
        <f>AG10+AG15+AG24+AG33+AG47+AG52+AG54+AG61+AG62+AG71+AG72+AG76+AG88+AG81+AG83+AG82+AG69+AG89+AG91+AG90+AG70+AG40+AG92</f>
        <v>192318.19548999998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>
        <v>727.7</v>
      </c>
      <c r="K10" s="67">
        <v>3006</v>
      </c>
      <c r="L10" s="144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8181.4</v>
      </c>
      <c r="AG10" s="72">
        <f>B10+C10-AF10</f>
        <v>14978.600000000004</v>
      </c>
      <c r="AH10" s="18"/>
    </row>
    <row r="11" spans="1:34" ht="15">
      <c r="A11" s="3" t="s">
        <v>5</v>
      </c>
      <c r="B11" s="72">
        <f>17148.9+260-48.3</f>
        <v>17360.600000000002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>
        <v>709.5</v>
      </c>
      <c r="K11" s="67">
        <v>2940.2</v>
      </c>
      <c r="L11" s="144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7633.8</v>
      </c>
      <c r="AG11" s="72">
        <f>B11+C11-AF11</f>
        <v>12005.920000000002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>
        <v>20.1</v>
      </c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26.5</v>
      </c>
      <c r="AG12" s="72">
        <f>B12+C12-AF12</f>
        <v>341.29999999999995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751.1999999999992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18.200000000000045</v>
      </c>
      <c r="K14" s="67">
        <f t="shared" si="2"/>
        <v>45.70000000000018</v>
      </c>
      <c r="L14" s="144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521.1000000000001</v>
      </c>
      <c r="AG14" s="72">
        <f>AG10-AG11-AG12-AG13</f>
        <v>2631.380000000002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>
        <v>4.6</v>
      </c>
      <c r="K15" s="67">
        <f>9436.7+764</f>
        <v>10200.7</v>
      </c>
      <c r="L15" s="144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18834</v>
      </c>
      <c r="AG15" s="72">
        <f aca="true" t="shared" si="3" ref="AG15:AG31">B15+C15-AF15</f>
        <v>51966.20000000001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>
        <v>764</v>
      </c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943.9</v>
      </c>
      <c r="AG16" s="115">
        <f t="shared" si="3"/>
        <v>12517.099999999999</v>
      </c>
      <c r="AH16" s="158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>
        <f>9436.7+764</f>
        <v>10200.7</v>
      </c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12128.800000000001</v>
      </c>
      <c r="AG17" s="72">
        <f t="shared" si="3"/>
        <v>34593.51999999999</v>
      </c>
      <c r="AH17" s="153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3356.7000000000003</v>
      </c>
      <c r="AG19" s="72">
        <f t="shared" si="3"/>
        <v>6382.199999999999</v>
      </c>
      <c r="AH19" s="139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835.0999999999999</v>
      </c>
      <c r="AG20" s="72">
        <f t="shared" si="3"/>
        <v>1300.35</v>
      </c>
      <c r="AH20" s="139"/>
    </row>
    <row r="21" spans="1:34" ht="1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>
        <f>238.1+77.3</f>
        <v>315.4</v>
      </c>
      <c r="N21" s="67"/>
      <c r="O21" s="71"/>
      <c r="P21" s="67"/>
      <c r="Q21" s="71">
        <v>88.4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535</v>
      </c>
      <c r="AG21" s="72">
        <f t="shared" si="3"/>
        <v>506.30899999999997</v>
      </c>
      <c r="AH21" s="139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4.6</v>
      </c>
      <c r="K23" s="67">
        <f t="shared" si="4"/>
        <v>0</v>
      </c>
      <c r="L23" s="144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478.60000000000014</v>
      </c>
      <c r="R23" s="67">
        <f t="shared" si="4"/>
        <v>49.30000000000001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1978.4000000000005</v>
      </c>
      <c r="AG23" s="72">
        <f>B23+C23-AF23</f>
        <v>9174.32100000001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>
        <v>0.1</v>
      </c>
      <c r="K24" s="67"/>
      <c r="L24" s="144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14166.800000000003</v>
      </c>
      <c r="AG24" s="72">
        <f t="shared" si="3"/>
        <v>28364.699999999983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>
        <v>9223.7</v>
      </c>
      <c r="M25" s="145">
        <v>471.7</v>
      </c>
      <c r="N25" s="145"/>
      <c r="O25" s="145"/>
      <c r="P25" s="145">
        <v>98.7</v>
      </c>
      <c r="Q25" s="145">
        <v>181.5</v>
      </c>
      <c r="R25" s="145">
        <v>703.8</v>
      </c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11439.2</v>
      </c>
      <c r="AG25" s="160">
        <f t="shared" si="3"/>
        <v>4563.399999999998</v>
      </c>
      <c r="AH25" s="158"/>
      <c r="AI25" s="161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0.1</v>
      </c>
      <c r="K32" s="67">
        <f t="shared" si="5"/>
        <v>0</v>
      </c>
      <c r="L32" s="144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14166.800000000003</v>
      </c>
      <c r="AG32" s="72">
        <f>AG24</f>
        <v>28364.699999999983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>
        <v>50</v>
      </c>
      <c r="K33" s="67"/>
      <c r="L33" s="144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273.6</v>
      </c>
      <c r="AG33" s="72">
        <f aca="true" t="shared" si="6" ref="AG33:AG38">B33+C33-AF33</f>
        <v>3855.89</v>
      </c>
    </row>
    <row r="34" spans="1:33" ht="1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83.9</v>
      </c>
      <c r="AG34" s="72">
        <f t="shared" si="6"/>
        <v>255.42</v>
      </c>
    </row>
    <row r="35" spans="1:33" ht="1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>
        <v>0.1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0.1</v>
      </c>
      <c r="AG36" s="72">
        <f t="shared" si="6"/>
        <v>20.599999999999998</v>
      </c>
    </row>
    <row r="37" spans="1:33" ht="1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50</v>
      </c>
      <c r="K39" s="67">
        <f t="shared" si="7"/>
        <v>0</v>
      </c>
      <c r="L39" s="144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53.59999999999999</v>
      </c>
      <c r="AG39" s="72">
        <f>AG33-AG34-AG36-AG38-AG35-AG37</f>
        <v>319.72000000000025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393.1</v>
      </c>
      <c r="AG40" s="72">
        <f aca="true" t="shared" si="8" ref="AG40:AG45">B40+C40-AF40</f>
        <v>852.6999999999999</v>
      </c>
    </row>
    <row r="41" spans="1:34" ht="1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367.7</v>
      </c>
      <c r="AG41" s="72">
        <f t="shared" si="8"/>
        <v>746.3859999999997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24.800000000000022</v>
      </c>
      <c r="AG46" s="72">
        <f>AG40-AG41-AG42-AG43-AG44-AG45</f>
        <v>24.584000000000195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>
        <v>36.4</v>
      </c>
      <c r="L47" s="146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719.8999999999999</v>
      </c>
      <c r="AG47" s="72">
        <f>B47+C47-AF47</f>
        <v>1429.4942299999964</v>
      </c>
    </row>
    <row r="48" spans="1:33" ht="1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>
        <v>30.9</v>
      </c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>
        <v>5.5</v>
      </c>
      <c r="L49" s="144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547.1</v>
      </c>
      <c r="AG49" s="72">
        <f>B49+C49-AF49</f>
        <v>806.9720000000001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141.89999999999998</v>
      </c>
      <c r="AG51" s="72">
        <f>AG47-AG49-AG48</f>
        <v>546.6472299999963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>
        <v>222.5</v>
      </c>
      <c r="K52" s="67"/>
      <c r="L52" s="144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2739.8999999999996</v>
      </c>
      <c r="AG52" s="72">
        <f aca="true" t="shared" si="11" ref="AG52:AG59">B52+C52-AF52</f>
        <v>5955.5122599999995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>
        <v>66</v>
      </c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>
        <v>10.4</v>
      </c>
      <c r="K54" s="67">
        <v>89.8</v>
      </c>
      <c r="L54" s="144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1276.1999999999998</v>
      </c>
      <c r="AG54" s="72">
        <f t="shared" si="11"/>
        <v>1754.9000000000005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>
        <v>89.8</v>
      </c>
      <c r="L55" s="144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597.4</v>
      </c>
      <c r="AG55" s="72">
        <f t="shared" si="11"/>
        <v>851.907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>
        <v>0.4</v>
      </c>
      <c r="M57" s="144"/>
      <c r="N57" s="144">
        <v>4.3</v>
      </c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12.3</v>
      </c>
      <c r="AG57" s="144">
        <f t="shared" si="11"/>
        <v>44.73600000000012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10.4</v>
      </c>
      <c r="K60" s="67">
        <f t="shared" si="12"/>
        <v>0</v>
      </c>
      <c r="L60" s="144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666.4999999999999</v>
      </c>
      <c r="AG60" s="72">
        <f>AG54-AG55-AG57-AG59-AG56-AG58</f>
        <v>858.2570000000004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>
        <v>3</v>
      </c>
      <c r="K62" s="72"/>
      <c r="L62" s="144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1478.7</v>
      </c>
      <c r="AG62" s="72">
        <f t="shared" si="14"/>
        <v>4676.3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1097.1</v>
      </c>
      <c r="AG63" s="72">
        <f t="shared" si="14"/>
        <v>1804.1040000000003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40.8</v>
      </c>
      <c r="AG65" s="72">
        <f t="shared" si="14"/>
        <v>62.80000000000001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6.8</v>
      </c>
      <c r="AG66" s="72">
        <f t="shared" si="14"/>
        <v>135.645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3</v>
      </c>
      <c r="K68" s="67">
        <f t="shared" si="15"/>
        <v>0</v>
      </c>
      <c r="L68" s="144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224</v>
      </c>
      <c r="AG68" s="72">
        <f>AG62-AG63-AG66-AG67-AG65-AG64</f>
        <v>2673.7509999999997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>
        <v>40.5</v>
      </c>
      <c r="K72" s="67">
        <v>26.6</v>
      </c>
      <c r="L72" s="144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433.1</v>
      </c>
      <c r="AG72" s="130">
        <f t="shared" si="16"/>
        <v>3549.3000000000006</v>
      </c>
      <c r="AH72" s="86">
        <f>AG72+AG69+AG76</f>
        <v>4598.699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>
        <v>26</v>
      </c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12.1</v>
      </c>
      <c r="AG75" s="130">
        <f t="shared" si="16"/>
        <v>90.70000000000002</v>
      </c>
    </row>
    <row r="76" spans="1:35" s="11" customFormat="1" ht="15">
      <c r="A76" s="12" t="s">
        <v>48</v>
      </c>
      <c r="B76" s="72">
        <f>268.6+170.4-107</f>
        <v>332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86.2</v>
      </c>
      <c r="AG76" s="130">
        <f t="shared" si="16"/>
        <v>476.85999999999996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50.4</v>
      </c>
      <c r="AG77" s="130">
        <f t="shared" si="16"/>
        <v>95.5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</f>
        <v>6406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6646.8</v>
      </c>
      <c r="AG89" s="72">
        <f t="shared" si="16"/>
        <v>1681.899999999997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>
        <v>1173.1</v>
      </c>
      <c r="K90" s="67"/>
      <c r="L90" s="144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49107.6-2350+651+257-90</f>
        <v>47575.6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>
        <v>3996.1</v>
      </c>
      <c r="K92" s="67">
        <v>59.4</v>
      </c>
      <c r="L92" s="144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21399.300000000003</v>
      </c>
      <c r="AG92" s="72">
        <f t="shared" si="16"/>
        <v>69720.4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171789.34549</v>
      </c>
      <c r="C94" s="132">
        <f t="shared" si="17"/>
        <v>104340.64999999998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6228</v>
      </c>
      <c r="K94" s="83">
        <f t="shared" si="17"/>
        <v>13418.9</v>
      </c>
      <c r="L94" s="147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83811.8</v>
      </c>
      <c r="AG94" s="84">
        <f>AG10+AG15+AG24+AG33+AG47+AG52+AG54+AG61+AG62+AG69+AG71+AG72+AG76+AG81+AG82+AG83+AG88+AG89+AG90+AG91+AG70+AG40+AG92</f>
        <v>192318.19548999998</v>
      </c>
    </row>
    <row r="95" spans="1:33" ht="15">
      <c r="A95" s="3" t="s">
        <v>5</v>
      </c>
      <c r="B95" s="22">
        <f>B11+B17+B26+B34+B55+B63+B73+B41+B77+B48</f>
        <v>54731.11200000001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709.5</v>
      </c>
      <c r="K95" s="67">
        <f t="shared" si="18"/>
        <v>13261.6</v>
      </c>
      <c r="L95" s="144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21990</v>
      </c>
      <c r="AG95" s="71">
        <f>B95+C95-AF95</f>
        <v>50428.63200000001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66</v>
      </c>
      <c r="K96" s="67">
        <f t="shared" si="19"/>
        <v>46.1</v>
      </c>
      <c r="L96" s="144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1584.3</v>
      </c>
      <c r="AG96" s="71">
        <f>B96+C96-AF96</f>
        <v>3168.562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3397.4999999999995</v>
      </c>
      <c r="AG98" s="71">
        <f>B98+C98-AF98</f>
        <v>6735.286</v>
      </c>
    </row>
    <row r="99" spans="1:33" ht="1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5.5</v>
      </c>
      <c r="L99" s="144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198.4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1340.2</v>
      </c>
      <c r="AG99" s="71">
        <f>B99+C99-AF99</f>
        <v>4398.045000000001</v>
      </c>
    </row>
    <row r="100" spans="1:33" ht="12.75">
      <c r="A100" s="1" t="s">
        <v>35</v>
      </c>
      <c r="B100" s="2">
        <f aca="true" t="shared" si="24" ref="B100:AD100">B94-B95-B96-B97-B98-B99</f>
        <v>110898.91049</v>
      </c>
      <c r="C100" s="20">
        <f t="shared" si="24"/>
        <v>72178.25999999997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5452.5</v>
      </c>
      <c r="K100" s="85">
        <f t="shared" si="24"/>
        <v>105.69999999999928</v>
      </c>
      <c r="L100" s="148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1947.6000000000004</v>
      </c>
      <c r="R100" s="85">
        <f t="shared" si="24"/>
        <v>3527.1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55499.8</v>
      </c>
      <c r="AG100" s="85">
        <f>AG94-AG95-AG96-AG97-AG98-AG99</f>
        <v>127577.37048999999</v>
      </c>
    </row>
    <row r="101" spans="1:33" s="32" customFormat="1" ht="1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2018-07-20T09:15:46Z</cp:lastPrinted>
  <dcterms:created xsi:type="dcterms:W3CDTF">2002-11-05T08:53:00Z</dcterms:created>
  <dcterms:modified xsi:type="dcterms:W3CDTF">2018-07-20T09:22:28Z</dcterms:modified>
  <cp:category/>
  <cp:version/>
  <cp:contentType/>
  <cp:contentStatus/>
</cp:coreProperties>
</file>